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Contratos 2019" sheetId="1" r:id="rId1"/>
  </sheets>
  <definedNames>
    <definedName name="_xlnm._FilterDatabase" localSheetId="0" hidden="1">'Contratos 2019'!$A$9:$AA$10</definedName>
    <definedName name="_xlnm.Print_Area" localSheetId="0">'Contratos 2019'!$A$1:$Y$29</definedName>
    <definedName name="Print_Area" localSheetId="0">'Contratos 2019'!$A$1:$Z$19</definedName>
    <definedName name="_xlnm.Print_Titles" localSheetId="0">'Contratos 2019'!$1:$10</definedName>
  </definedNames>
  <calcPr calcId="145621"/>
</workbook>
</file>

<file path=xl/calcChain.xml><?xml version="1.0" encoding="utf-8"?>
<calcChain xmlns="http://schemas.openxmlformats.org/spreadsheetml/2006/main">
  <c r="Y40" i="1" l="1"/>
  <c r="Y39" i="1"/>
  <c r="Y38" i="1"/>
  <c r="T38" i="1"/>
  <c r="N38" i="1"/>
  <c r="Y37" i="1"/>
  <c r="S37" i="1"/>
  <c r="N37" i="1"/>
  <c r="X36" i="1"/>
  <c r="Y35" i="1"/>
  <c r="X34" i="1"/>
  <c r="Y33" i="1"/>
  <c r="X32" i="1"/>
  <c r="Y29" i="1" l="1"/>
  <c r="Y28" i="1"/>
  <c r="Y27" i="1"/>
  <c r="Y25" i="1"/>
  <c r="Y24" i="1"/>
  <c r="Y23" i="1"/>
  <c r="Y22" i="1"/>
  <c r="Y21" i="1"/>
  <c r="X20" i="1"/>
  <c r="Y20" i="1" s="1"/>
  <c r="Y18" i="1"/>
  <c r="W18" i="1"/>
  <c r="W17" i="1"/>
  <c r="W19" i="1" s="1"/>
  <c r="W21" i="1" s="1"/>
  <c r="U17" i="1"/>
  <c r="X17" i="1" s="1"/>
  <c r="Y17" i="1" s="1"/>
  <c r="P17" i="1"/>
  <c r="N17" i="1"/>
  <c r="Y15" i="1"/>
  <c r="X14" i="1"/>
  <c r="Y14" i="1" s="1"/>
</calcChain>
</file>

<file path=xl/comments1.xml><?xml version="1.0" encoding="utf-8"?>
<comments xmlns="http://schemas.openxmlformats.org/spreadsheetml/2006/main">
  <authors>
    <author>Carmen</author>
  </authors>
  <commentList>
    <comment ref="L9" author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contrato abierto, plurianual</t>
        </r>
      </text>
    </comment>
  </commentList>
</comments>
</file>

<file path=xl/sharedStrings.xml><?xml version="1.0" encoding="utf-8"?>
<sst xmlns="http://schemas.openxmlformats.org/spreadsheetml/2006/main" count="420" uniqueCount="193">
  <si>
    <t>CENTRO DE INVESTIGACIONES EN ÓPTICA, A.C.</t>
  </si>
  <si>
    <t>DIRECCIÓN ADMINISTRATIVA</t>
  </si>
  <si>
    <t>Departamento de Servicios Generales</t>
  </si>
  <si>
    <t>CONTRATOS DE ADQUISICIONES, ARRENDAMIENTOS, SERVICIOS Y OBRAS PÚBLICAS</t>
  </si>
  <si>
    <t>Responsable de la información: L.C.I. Alicia Gabriela Salas Garcia (Responsable de Adquisiciones)</t>
  </si>
  <si>
    <t>Expediente electrónico: 6C.6-001-19 CONTRATOS</t>
  </si>
  <si>
    <t>REGISTRO EN COMPRANET</t>
  </si>
  <si>
    <t>Número de contrato</t>
  </si>
  <si>
    <t>Número de pedido</t>
  </si>
  <si>
    <t>Número de procedimiento en compranet</t>
  </si>
  <si>
    <t>Proveedor o Contratista</t>
  </si>
  <si>
    <t>Estratificación de la empresa</t>
  </si>
  <si>
    <t>Bienes Adquiridos o Servicios Contratados</t>
  </si>
  <si>
    <t>Partida presupuestal</t>
  </si>
  <si>
    <t>Recurso</t>
  </si>
  <si>
    <t>Observaciones</t>
  </si>
  <si>
    <t>Fechas</t>
  </si>
  <si>
    <t>Tipo de contrato</t>
  </si>
  <si>
    <t>Montos</t>
  </si>
  <si>
    <t>Tipo de procedimiento</t>
  </si>
  <si>
    <t>Fundamento legal</t>
  </si>
  <si>
    <t>Importe sin I.V.A.</t>
  </si>
  <si>
    <t>Moneda</t>
  </si>
  <si>
    <t>Tipo de cambio de referencia</t>
  </si>
  <si>
    <t>Importe sin I.V.A. en pesos</t>
  </si>
  <si>
    <t>Importe con IVA en pesos</t>
  </si>
  <si>
    <t>Código de contrato en Compranet</t>
  </si>
  <si>
    <t>Expediente</t>
  </si>
  <si>
    <t>Nombre(s)</t>
  </si>
  <si>
    <t>Primer apellido</t>
  </si>
  <si>
    <t>Segundo apellido</t>
  </si>
  <si>
    <t>Razón Social</t>
  </si>
  <si>
    <t>Formalización</t>
  </si>
  <si>
    <t xml:space="preserve">Inicio </t>
  </si>
  <si>
    <t>Término</t>
  </si>
  <si>
    <t xml:space="preserve">Mínimo </t>
  </si>
  <si>
    <t>Máximo</t>
  </si>
  <si>
    <t>CIO-RH-2019-001</t>
  </si>
  <si>
    <t>IA-03890S999-E8-2019</t>
  </si>
  <si>
    <t>FINUTIL, S.A. DE C.V.</t>
  </si>
  <si>
    <t>Pequeña</t>
  </si>
  <si>
    <t>Vales de despensa mensuales</t>
  </si>
  <si>
    <t>15401 y 15901</t>
  </si>
  <si>
    <t>Fiscales</t>
  </si>
  <si>
    <t>Cerrado</t>
  </si>
  <si>
    <t>I3</t>
  </si>
  <si>
    <t>Art. 42</t>
  </si>
  <si>
    <t xml:space="preserve">2´290,728.00 </t>
  </si>
  <si>
    <t>M.N.</t>
  </si>
  <si>
    <t>N/A</t>
  </si>
  <si>
    <t>CIO-RH-2019-002</t>
  </si>
  <si>
    <t>LA-03890S999-E10-2019</t>
  </si>
  <si>
    <t>INSIGNIA LIFE, S.A. DE C.V.</t>
  </si>
  <si>
    <t>Seguro de Vida</t>
  </si>
  <si>
    <t>LPN</t>
  </si>
  <si>
    <t>Art. 28</t>
  </si>
  <si>
    <t>CIO-SG-2019-001</t>
  </si>
  <si>
    <t>FOLIO-140076</t>
  </si>
  <si>
    <t>LA-03890S999-E7-2019</t>
  </si>
  <si>
    <t>RESIDUOS SOLIDOS MEXICANOS SA DE CV</t>
  </si>
  <si>
    <t>Servicio de Limpieza para las instalaciones del CIO León y Aguascalientes</t>
  </si>
  <si>
    <t>CIO-SG-2019-002</t>
  </si>
  <si>
    <t>SG190015</t>
  </si>
  <si>
    <t>MECACIT</t>
  </si>
  <si>
    <t xml:space="preserve">Servicio de calibración </t>
  </si>
  <si>
    <t>Adjudicación Directa</t>
  </si>
  <si>
    <t>Artículo 42</t>
  </si>
  <si>
    <t>CIO-SG-2019-003</t>
  </si>
  <si>
    <t>TECNOVIGILANCIA S.A. DE C.V</t>
  </si>
  <si>
    <t>Servicio de Vigilancia para las instalaciones del CIO León y Aguascalientes</t>
  </si>
  <si>
    <t>CIO-SG-2019-004</t>
  </si>
  <si>
    <t>SG190233</t>
  </si>
  <si>
    <t>MAPFRE MÉXICO, S.A. DE C.V</t>
  </si>
  <si>
    <t>Poliza Multiple Empresarial</t>
  </si>
  <si>
    <t>CIO-SG-2019-005</t>
  </si>
  <si>
    <t>SG190076</t>
  </si>
  <si>
    <t>JIMENEZ</t>
  </si>
  <si>
    <t>SANDOVAL</t>
  </si>
  <si>
    <t>ESTRELLA</t>
  </si>
  <si>
    <t xml:space="preserve">Servicios profesionales </t>
  </si>
  <si>
    <t>CIO-SG-2019-006</t>
  </si>
  <si>
    <t>LA-03890S999-E9-2019</t>
  </si>
  <si>
    <t>INTERTOUR UQUIME SA DE CV</t>
  </si>
  <si>
    <t>Servicio de Expedición de Pasajes Áeros Nacionales e Internacionales</t>
  </si>
  <si>
    <t>37101, 37104 y 37106</t>
  </si>
  <si>
    <t>Abierto</t>
  </si>
  <si>
    <t>CIO-SG-2019-007</t>
  </si>
  <si>
    <t>VEST, AGENTE DE SEGUROS, SA DE CV</t>
  </si>
  <si>
    <t>Asesoría en aseguramiento integral del centro.</t>
  </si>
  <si>
    <t>CIO-SG-2019-008</t>
  </si>
  <si>
    <t>GRUPO NACIONAL PROVINCIAL, S.A.B</t>
  </si>
  <si>
    <t>Seguro de Transporte de Mercancias</t>
  </si>
  <si>
    <t>USD</t>
  </si>
  <si>
    <t>CIO-SG-2019-009</t>
  </si>
  <si>
    <t>Seguro de autos</t>
  </si>
  <si>
    <t>CIO-SG-2019-010</t>
  </si>
  <si>
    <t>LA-03890G999-E03-2019</t>
  </si>
  <si>
    <t>PROLIMPIEZA, S.A. DE C.V.</t>
  </si>
  <si>
    <t>Materiales de Limpieza</t>
  </si>
  <si>
    <t>CIO-SG-2019-011</t>
  </si>
  <si>
    <t>DINAMICA DEL CENTRO, S.A. DE C.V.</t>
  </si>
  <si>
    <t>Suministros de Impresión</t>
  </si>
  <si>
    <t>CIO-SG-2019-012</t>
  </si>
  <si>
    <t>GASTELUM IX, S.A. DE C.V.</t>
  </si>
  <si>
    <t>Material de Oficina</t>
  </si>
  <si>
    <t>CIO-SG-2019-013</t>
  </si>
  <si>
    <t xml:space="preserve">ROJAS </t>
  </si>
  <si>
    <t>DEL HIERRO</t>
  </si>
  <si>
    <t>ALEJANDRO</t>
  </si>
  <si>
    <t>Servicios Profesionales para Órgano Interno de Control</t>
  </si>
  <si>
    <t>Propios</t>
  </si>
  <si>
    <t>CIO-SG-2019-014</t>
  </si>
  <si>
    <t>140082-140083</t>
  </si>
  <si>
    <t>ELEVADORES SCHINDLER, S.A. DE C.V.</t>
  </si>
  <si>
    <t>Mantenimiento Preventivo a Elevadores del Edificio D y G</t>
  </si>
  <si>
    <t>Art. 41 Fracc VIII</t>
  </si>
  <si>
    <t>CIO-SG-2019-015</t>
  </si>
  <si>
    <t>ELEVADORES OTIS, S. DE R.L. DE C.V.</t>
  </si>
  <si>
    <t>Mantenimiento Preventivo a Elevador del Edificio H</t>
  </si>
  <si>
    <t>CIO-SG-2019-016</t>
  </si>
  <si>
    <t>MAQUINAS REFACCIONES Y SERVICIO, S.A. DE C.V.</t>
  </si>
  <si>
    <t>Servicio de Copiado</t>
  </si>
  <si>
    <t>CIO-SG-2019-017</t>
  </si>
  <si>
    <t>RODRIGUEZ</t>
  </si>
  <si>
    <t>BALDERAS</t>
  </si>
  <si>
    <t>MARIO IVAN</t>
  </si>
  <si>
    <t>FECHA DE ULTIMA ACTUALIZACIÓN AL 11 DE JUNIO DE 2019</t>
  </si>
  <si>
    <t>CIO-SG-2019-018</t>
  </si>
  <si>
    <t>FOOD SERVICE DE MEXICO SA DE CV</t>
  </si>
  <si>
    <t>Suministros de cafeteria</t>
  </si>
  <si>
    <t>Art. 41</t>
  </si>
  <si>
    <t>CIO-SG-2019-019</t>
  </si>
  <si>
    <t>JOHNSON CONTROLS BE OPERATIONS MEXICO S. DE R.L. DE C.V</t>
  </si>
  <si>
    <t>Servicio de mantenimiento preventivo a chiller</t>
  </si>
  <si>
    <t>CIO-SG-2019-020</t>
  </si>
  <si>
    <t>140093-140094</t>
  </si>
  <si>
    <t>FEGSA INSTALACIONES, S.A. DE C.V.</t>
  </si>
  <si>
    <t>Servicio de mantenimiento preventivo y correctivo de equipos de aire acondicionado</t>
  </si>
  <si>
    <t>CIO-SG-2019-021</t>
  </si>
  <si>
    <t>SG190265</t>
  </si>
  <si>
    <t>METROLOGÍA MX Y SUMINISTROS INDUSTRIALES, S.A. DE C.V.</t>
  </si>
  <si>
    <t>Servicio de mantenimiento preventivo.</t>
  </si>
  <si>
    <t>CIO-SG-2019-022</t>
  </si>
  <si>
    <t>SG190311</t>
  </si>
  <si>
    <t xml:space="preserve">ESTRATEGIAS EN TECNOLOGIA COORPORATIVA SA DE CV </t>
  </si>
  <si>
    <t>Servicio de mantenimiento al conmutador</t>
  </si>
  <si>
    <t>CIO-SG-2019-023</t>
  </si>
  <si>
    <t>SG190350</t>
  </si>
  <si>
    <t>COORDINADOS DE CARGA PAQUETEXPRESS, S DE RL DE CV</t>
  </si>
  <si>
    <t>Guias de mensajeria para servicio portal.</t>
  </si>
  <si>
    <t>CIO-SG-2019-024</t>
  </si>
  <si>
    <t>SG190264</t>
  </si>
  <si>
    <t>METROSMART, S.A DE C.V.</t>
  </si>
  <si>
    <t>CIO-SG-2019-025</t>
  </si>
  <si>
    <t>SG190635</t>
  </si>
  <si>
    <t xml:space="preserve">DISEÑO Y MANUFACTURA DIGITAL SA DE CV </t>
  </si>
  <si>
    <t xml:space="preserve">compra de software </t>
  </si>
  <si>
    <t>32701 y 33901</t>
  </si>
  <si>
    <t>Articulo 41 fraccion XII</t>
  </si>
  <si>
    <t>CIO-SG-2019-026</t>
  </si>
  <si>
    <t>SG190277</t>
  </si>
  <si>
    <t xml:space="preserve">GC ESTUDIOS SA DE CV </t>
  </si>
  <si>
    <t xml:space="preserve">Desarrollo de video 360 para dispositivo </t>
  </si>
  <si>
    <t>CIO-SG-2019-027</t>
  </si>
  <si>
    <t>GLYMMER SA DE CV</t>
  </si>
  <si>
    <t>Servicio de alimentos para el personal</t>
  </si>
  <si>
    <t>CIO-SG-2019-028</t>
  </si>
  <si>
    <t>SG190326</t>
  </si>
  <si>
    <t>MISTULUM SA DE CV</t>
  </si>
  <si>
    <t>Servicio de hospedaje para congreso OSI</t>
  </si>
  <si>
    <t>CIO-SG-2019-029</t>
  </si>
  <si>
    <t>AUTO LLANTAS ANDRADE, SA DE CV</t>
  </si>
  <si>
    <t>Servicio de mantenimiento a flotilla vehicular.</t>
  </si>
  <si>
    <t>41,986.18</t>
  </si>
  <si>
    <t>104,965.45</t>
  </si>
  <si>
    <t>CIO-SG-2019-030</t>
  </si>
  <si>
    <t>SG190487</t>
  </si>
  <si>
    <t>IPSUMX,  RL DE CV</t>
  </si>
  <si>
    <t>Suministro, cambio e instalación de bateiras para UPS.</t>
  </si>
  <si>
    <t>61740.08</t>
  </si>
  <si>
    <t>CIO-SG-2019-031</t>
  </si>
  <si>
    <t>COMUNICACIONES, INFORMATICA Y DISEÑO, S.A. DE C.V.</t>
  </si>
  <si>
    <t>Arrendamiento de equipo y bienes informaticos</t>
  </si>
  <si>
    <t>Artículo 41, Fracc III</t>
  </si>
  <si>
    <t>CIO-SG-2019-032</t>
  </si>
  <si>
    <t>SG190500</t>
  </si>
  <si>
    <t>BANQUETES LE BUGARINI, S.A. DE C.V.</t>
  </si>
  <si>
    <t>Servicio de alimentos para dos días con motivo del XVI Encuentro Participación de la Mujer en la Ciencia.</t>
  </si>
  <si>
    <t>CIO-SG-2019-033</t>
  </si>
  <si>
    <t>INFRA,S.A. DE C.V.</t>
  </si>
  <si>
    <t>Grande</t>
  </si>
  <si>
    <t>Suministro de gases especiales para laborarorio</t>
  </si>
  <si>
    <t>Artículo 41, Fracc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</si>
</sst>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5"/>
      <color theme="1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justify" wrapText="1"/>
    </xf>
    <xf numFmtId="0" fontId="1" fillId="0" borderId="0" xfId="0" applyFont="1" applyFill="1" applyAlignment="1">
      <alignment wrapText="1"/>
    </xf>
    <xf numFmtId="44" fontId="2" fillId="0" borderId="0" xfId="2" applyFont="1" applyFill="1"/>
    <xf numFmtId="0" fontId="2" fillId="0" borderId="0" xfId="0" applyFont="1" applyFill="1" applyAlignment="1">
      <alignment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8" fontId="8" fillId="0" borderId="1" xfId="1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3" fontId="8" fillId="0" borderId="1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4" fontId="4" fillId="3" borderId="1" xfId="2" applyFont="1" applyFill="1" applyBorder="1" applyAlignment="1">
      <alignment horizontal="center" vertical="center" wrapText="1"/>
    </xf>
    <xf numFmtId="44" fontId="4" fillId="3" borderId="4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justify" wrapText="1"/>
    </xf>
    <xf numFmtId="0" fontId="4" fillId="3" borderId="3" xfId="0" applyFont="1" applyFill="1" applyBorder="1" applyAlignment="1">
      <alignment horizontal="center"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justify" wrapText="1"/>
    </xf>
    <xf numFmtId="0" fontId="4" fillId="3" borderId="4" xfId="0" applyFont="1" applyFill="1" applyBorder="1" applyAlignment="1">
      <alignment horizontal="center" vertical="justify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1" xfId="1" applyFont="1" applyFill="1" applyBorder="1" applyAlignment="1">
      <alignment horizontal="right" vertical="center" wrapText="1"/>
    </xf>
  </cellXfs>
  <cellStyles count="4">
    <cellStyle name="Millares" xfId="1" builtinId="3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0</xdr:row>
      <xdr:rowOff>105977</xdr:rowOff>
    </xdr:from>
    <xdr:to>
      <xdr:col>3</xdr:col>
      <xdr:colOff>940705</xdr:colOff>
      <xdr:row>5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105977"/>
          <a:ext cx="2686955" cy="1513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45"/>
  <sheetViews>
    <sheetView tabSelected="1" topLeftCell="N1" zoomScale="60" zoomScaleNormal="60" workbookViewId="0">
      <pane ySplit="11" topLeftCell="A33" activePane="bottomLeft" state="frozen"/>
      <selection pane="bottomLeft" activeCell="R38" sqref="R38"/>
    </sheetView>
  </sheetViews>
  <sheetFormatPr baseColWidth="10" defaultRowHeight="20.25" x14ac:dyDescent="0.3"/>
  <cols>
    <col min="1" max="1" width="32.28515625" style="3" customWidth="1"/>
    <col min="2" max="2" width="40.85546875" style="3" hidden="1" customWidth="1"/>
    <col min="3" max="3" width="46.140625" style="3" hidden="1" customWidth="1"/>
    <col min="4" max="4" width="18" style="3" customWidth="1"/>
    <col min="5" max="5" width="19.5703125" style="3" customWidth="1"/>
    <col min="6" max="6" width="21.7109375" style="3" customWidth="1"/>
    <col min="7" max="7" width="54.7109375" style="11" customWidth="1"/>
    <col min="8" max="8" width="24" style="11" customWidth="1"/>
    <col min="9" max="9" width="58.5703125" style="13" customWidth="1"/>
    <col min="10" max="11" width="22.85546875" style="13" customWidth="1"/>
    <col min="12" max="12" width="41" style="3" customWidth="1"/>
    <col min="13" max="13" width="25.140625" style="3" customWidth="1"/>
    <col min="14" max="15" width="19.42578125" style="3" customWidth="1"/>
    <col min="16" max="16" width="21" style="3" customWidth="1"/>
    <col min="17" max="17" width="19.140625" style="3" customWidth="1"/>
    <col min="18" max="18" width="21.5703125" style="3" customWidth="1"/>
    <col min="19" max="19" width="21.42578125" style="3" customWidth="1"/>
    <col min="20" max="20" width="24.28515625" style="3" customWidth="1"/>
    <col min="21" max="21" width="25.140625" style="12" customWidth="1"/>
    <col min="22" max="22" width="14.7109375" style="2" customWidth="1"/>
    <col min="23" max="23" width="19.42578125" style="2" customWidth="1"/>
    <col min="24" max="24" width="25.140625" style="2" customWidth="1"/>
    <col min="25" max="25" width="23.28515625" style="2" customWidth="1"/>
    <col min="26" max="27" width="19.42578125" style="4" customWidth="1"/>
    <col min="28" max="16384" width="11.42578125" style="3"/>
  </cols>
  <sheetData>
    <row r="1" spans="1:27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1"/>
      <c r="AA1" s="2"/>
    </row>
    <row r="2" spans="1:27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1"/>
      <c r="AA2" s="2"/>
    </row>
    <row r="3" spans="1:27" x14ac:dyDescent="0.3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1"/>
      <c r="AA3" s="2"/>
    </row>
    <row r="4" spans="1:27" x14ac:dyDescent="0.3">
      <c r="A4" s="33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1"/>
      <c r="AA4" s="2"/>
    </row>
    <row r="5" spans="1:27" ht="32.25" customHeigh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M5" s="31"/>
      <c r="N5" s="31"/>
      <c r="O5" s="29"/>
      <c r="P5" s="29"/>
      <c r="Q5" s="29"/>
      <c r="R5" s="29"/>
      <c r="S5" s="29"/>
      <c r="T5" s="29"/>
      <c r="U5" s="32" t="s">
        <v>126</v>
      </c>
      <c r="V5" s="32"/>
      <c r="W5" s="32"/>
      <c r="X5" s="32"/>
      <c r="Y5" s="32"/>
    </row>
    <row r="6" spans="1:27" ht="32.25" customHeigh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30"/>
      <c r="M6" s="31"/>
      <c r="N6" s="31"/>
      <c r="O6" s="29"/>
      <c r="P6" s="29"/>
      <c r="Q6" s="29"/>
      <c r="R6" s="29"/>
      <c r="S6" s="29"/>
      <c r="T6" s="29"/>
      <c r="U6" s="29"/>
      <c r="V6" s="29"/>
      <c r="W6" s="29"/>
      <c r="X6" s="29"/>
      <c r="Y6" s="30" t="s">
        <v>4</v>
      </c>
    </row>
    <row r="7" spans="1:27" ht="32.25" customHeight="1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30"/>
      <c r="M7" s="31"/>
      <c r="N7" s="31"/>
      <c r="O7" s="29"/>
      <c r="P7" s="29"/>
      <c r="Q7" s="29"/>
      <c r="R7" s="29"/>
      <c r="S7" s="29"/>
      <c r="T7" s="29"/>
      <c r="U7" s="29"/>
      <c r="V7" s="29"/>
      <c r="W7" s="29"/>
      <c r="X7" s="29"/>
      <c r="Y7" s="30" t="s">
        <v>5</v>
      </c>
    </row>
    <row r="8" spans="1:27" ht="40.5" customHeight="1" x14ac:dyDescent="0.3">
      <c r="A8" s="6"/>
      <c r="B8" s="6"/>
      <c r="C8" s="7"/>
      <c r="D8" s="7"/>
      <c r="E8" s="7"/>
      <c r="F8" s="7"/>
      <c r="G8" s="8"/>
      <c r="H8" s="5"/>
      <c r="I8" s="3"/>
      <c r="J8" s="3"/>
      <c r="K8" s="3"/>
      <c r="U8" s="3"/>
      <c r="V8" s="3"/>
      <c r="W8" s="3"/>
      <c r="X8" s="3"/>
      <c r="Y8" s="3"/>
      <c r="Z8" s="42" t="s">
        <v>6</v>
      </c>
      <c r="AA8" s="42"/>
    </row>
    <row r="9" spans="1:27" ht="36.75" customHeight="1" x14ac:dyDescent="0.3">
      <c r="A9" s="34" t="s">
        <v>7</v>
      </c>
      <c r="B9" s="34" t="s">
        <v>8</v>
      </c>
      <c r="C9" s="34" t="s">
        <v>9</v>
      </c>
      <c r="D9" s="34" t="s">
        <v>10</v>
      </c>
      <c r="E9" s="34"/>
      <c r="F9" s="34"/>
      <c r="G9" s="34"/>
      <c r="H9" s="34" t="s">
        <v>11</v>
      </c>
      <c r="I9" s="34" t="s">
        <v>12</v>
      </c>
      <c r="J9" s="34" t="s">
        <v>13</v>
      </c>
      <c r="K9" s="34" t="s">
        <v>14</v>
      </c>
      <c r="L9" s="34" t="s">
        <v>15</v>
      </c>
      <c r="M9" s="34" t="s">
        <v>16</v>
      </c>
      <c r="N9" s="34"/>
      <c r="O9" s="34"/>
      <c r="P9" s="43" t="s">
        <v>17</v>
      </c>
      <c r="Q9" s="38" t="s">
        <v>18</v>
      </c>
      <c r="R9" s="39"/>
      <c r="S9" s="34" t="s">
        <v>19</v>
      </c>
      <c r="T9" s="34" t="s">
        <v>20</v>
      </c>
      <c r="U9" s="36" t="s">
        <v>21</v>
      </c>
      <c r="V9" s="40" t="s">
        <v>22</v>
      </c>
      <c r="W9" s="35" t="s">
        <v>23</v>
      </c>
      <c r="X9" s="36" t="s">
        <v>24</v>
      </c>
      <c r="Y9" s="36" t="s">
        <v>25</v>
      </c>
      <c r="Z9" s="42" t="s">
        <v>26</v>
      </c>
      <c r="AA9" s="42" t="s">
        <v>27</v>
      </c>
    </row>
    <row r="10" spans="1:27" s="11" customFormat="1" ht="39.75" customHeight="1" thickBot="1" x14ac:dyDescent="0.35">
      <c r="A10" s="35"/>
      <c r="B10" s="35"/>
      <c r="C10" s="35"/>
      <c r="D10" s="9" t="s">
        <v>28</v>
      </c>
      <c r="E10" s="9" t="s">
        <v>29</v>
      </c>
      <c r="F10" s="9" t="s">
        <v>30</v>
      </c>
      <c r="G10" s="9" t="s">
        <v>31</v>
      </c>
      <c r="H10" s="35"/>
      <c r="I10" s="35"/>
      <c r="J10" s="35"/>
      <c r="K10" s="35"/>
      <c r="L10" s="35"/>
      <c r="M10" s="9" t="s">
        <v>32</v>
      </c>
      <c r="N10" s="9" t="s">
        <v>33</v>
      </c>
      <c r="O10" s="9" t="s">
        <v>34</v>
      </c>
      <c r="P10" s="44"/>
      <c r="Q10" s="10" t="s">
        <v>35</v>
      </c>
      <c r="R10" s="10" t="s">
        <v>36</v>
      </c>
      <c r="S10" s="35"/>
      <c r="T10" s="35"/>
      <c r="U10" s="37"/>
      <c r="V10" s="41"/>
      <c r="W10" s="46"/>
      <c r="X10" s="37"/>
      <c r="Y10" s="37"/>
      <c r="Z10" s="45"/>
      <c r="AA10" s="45"/>
    </row>
    <row r="11" spans="1:27" s="4" customFormat="1" ht="39.950000000000003" customHeight="1" thickBot="1" x14ac:dyDescent="0.25">
      <c r="A11" s="14" t="s">
        <v>37</v>
      </c>
      <c r="B11" s="15"/>
      <c r="C11" s="16" t="s">
        <v>38</v>
      </c>
      <c r="D11" s="16"/>
      <c r="E11" s="16"/>
      <c r="F11" s="16"/>
      <c r="G11" s="16" t="s">
        <v>39</v>
      </c>
      <c r="H11" s="17" t="s">
        <v>40</v>
      </c>
      <c r="I11" s="16" t="s">
        <v>41</v>
      </c>
      <c r="J11" s="16" t="s">
        <v>42</v>
      </c>
      <c r="K11" s="16" t="s">
        <v>43</v>
      </c>
      <c r="L11" s="16"/>
      <c r="M11" s="18">
        <v>43508</v>
      </c>
      <c r="N11" s="18">
        <v>43524</v>
      </c>
      <c r="O11" s="18">
        <v>43830</v>
      </c>
      <c r="P11" s="16" t="s">
        <v>44</v>
      </c>
      <c r="Q11" s="19"/>
      <c r="R11" s="19"/>
      <c r="S11" s="16" t="s">
        <v>45</v>
      </c>
      <c r="T11" s="16" t="s">
        <v>46</v>
      </c>
      <c r="U11" s="19" t="s">
        <v>47</v>
      </c>
      <c r="V11" s="16" t="s">
        <v>48</v>
      </c>
      <c r="W11" s="19" t="s">
        <v>49</v>
      </c>
      <c r="X11" s="19" t="s">
        <v>47</v>
      </c>
      <c r="Y11" s="19" t="s">
        <v>47</v>
      </c>
      <c r="Z11" s="16">
        <v>1999102</v>
      </c>
      <c r="AA11" s="16">
        <v>1849135</v>
      </c>
    </row>
    <row r="12" spans="1:27" s="4" customFormat="1" ht="39.950000000000003" customHeight="1" thickBot="1" x14ac:dyDescent="0.25">
      <c r="A12" s="20" t="s">
        <v>50</v>
      </c>
      <c r="B12" s="21"/>
      <c r="C12" s="22" t="s">
        <v>51</v>
      </c>
      <c r="D12" s="22"/>
      <c r="E12" s="22"/>
      <c r="F12" s="22"/>
      <c r="G12" s="22" t="s">
        <v>52</v>
      </c>
      <c r="H12" s="23" t="s">
        <v>40</v>
      </c>
      <c r="I12" s="22" t="s">
        <v>53</v>
      </c>
      <c r="J12" s="22">
        <v>15401</v>
      </c>
      <c r="K12" s="22" t="s">
        <v>43</v>
      </c>
      <c r="L12" s="22"/>
      <c r="M12" s="24">
        <v>43524</v>
      </c>
      <c r="N12" s="24">
        <v>43524</v>
      </c>
      <c r="O12" s="24">
        <v>43830</v>
      </c>
      <c r="P12" s="22" t="s">
        <v>44</v>
      </c>
      <c r="Q12" s="25"/>
      <c r="R12" s="25"/>
      <c r="S12" s="22" t="s">
        <v>54</v>
      </c>
      <c r="T12" s="22" t="s">
        <v>55</v>
      </c>
      <c r="U12" s="25">
        <v>268332.31</v>
      </c>
      <c r="V12" s="16" t="s">
        <v>48</v>
      </c>
      <c r="W12" s="19" t="s">
        <v>49</v>
      </c>
      <c r="X12" s="25">
        <v>268332.31</v>
      </c>
      <c r="Y12" s="25">
        <v>268332.31</v>
      </c>
      <c r="Z12" s="22">
        <v>2023903</v>
      </c>
      <c r="AA12" s="22">
        <v>1856611</v>
      </c>
    </row>
    <row r="13" spans="1:27" s="4" customFormat="1" ht="39.950000000000003" customHeight="1" x14ac:dyDescent="0.2">
      <c r="A13" s="20" t="s">
        <v>56</v>
      </c>
      <c r="B13" s="21" t="s">
        <v>57</v>
      </c>
      <c r="C13" s="22" t="s">
        <v>58</v>
      </c>
      <c r="D13" s="22"/>
      <c r="E13" s="22"/>
      <c r="F13" s="22"/>
      <c r="G13" s="22" t="s">
        <v>59</v>
      </c>
      <c r="H13" s="23" t="s">
        <v>40</v>
      </c>
      <c r="I13" s="22" t="s">
        <v>60</v>
      </c>
      <c r="J13" s="22">
        <v>35801</v>
      </c>
      <c r="K13" s="22" t="s">
        <v>43</v>
      </c>
      <c r="L13" s="22"/>
      <c r="M13" s="24">
        <v>43507</v>
      </c>
      <c r="N13" s="24">
        <v>43507</v>
      </c>
      <c r="O13" s="24">
        <v>43830</v>
      </c>
      <c r="P13" s="22" t="s">
        <v>44</v>
      </c>
      <c r="Q13" s="25"/>
      <c r="R13" s="25"/>
      <c r="S13" s="22" t="s">
        <v>54</v>
      </c>
      <c r="T13" s="22" t="s">
        <v>55</v>
      </c>
      <c r="U13" s="25">
        <v>1219785.75</v>
      </c>
      <c r="V13" s="16" t="s">
        <v>48</v>
      </c>
      <c r="W13" s="19" t="s">
        <v>49</v>
      </c>
      <c r="X13" s="25">
        <v>1219785.75</v>
      </c>
      <c r="Y13" s="25">
        <v>1414951.47</v>
      </c>
      <c r="Z13" s="22">
        <v>2004754</v>
      </c>
      <c r="AA13" s="22">
        <v>1849120</v>
      </c>
    </row>
    <row r="14" spans="1:27" s="4" customFormat="1" ht="39.950000000000003" customHeight="1" thickBot="1" x14ac:dyDescent="0.25">
      <c r="A14" s="20" t="s">
        <v>61</v>
      </c>
      <c r="B14" s="21" t="s">
        <v>62</v>
      </c>
      <c r="C14" s="22"/>
      <c r="D14" s="22"/>
      <c r="E14" s="22"/>
      <c r="F14" s="22"/>
      <c r="G14" s="22" t="s">
        <v>63</v>
      </c>
      <c r="H14" s="23" t="s">
        <v>40</v>
      </c>
      <c r="I14" s="22" t="s">
        <v>64</v>
      </c>
      <c r="J14" s="22">
        <v>33901</v>
      </c>
      <c r="K14" s="22" t="s">
        <v>43</v>
      </c>
      <c r="L14" s="22"/>
      <c r="M14" s="24">
        <v>43504</v>
      </c>
      <c r="N14" s="24">
        <v>43504</v>
      </c>
      <c r="O14" s="24">
        <v>43519</v>
      </c>
      <c r="P14" s="22" t="s">
        <v>44</v>
      </c>
      <c r="Q14" s="25"/>
      <c r="R14" s="25"/>
      <c r="S14" s="22" t="s">
        <v>65</v>
      </c>
      <c r="T14" s="22" t="s">
        <v>66</v>
      </c>
      <c r="U14" s="25">
        <v>137500</v>
      </c>
      <c r="V14" s="22" t="s">
        <v>48</v>
      </c>
      <c r="W14" s="25" t="s">
        <v>49</v>
      </c>
      <c r="X14" s="25">
        <f>U14</f>
        <v>137500</v>
      </c>
      <c r="Y14" s="25">
        <f>X14*1.16</f>
        <v>159500</v>
      </c>
      <c r="Z14" s="22">
        <v>2012264</v>
      </c>
      <c r="AA14" s="22">
        <v>1870688</v>
      </c>
    </row>
    <row r="15" spans="1:27" s="4" customFormat="1" ht="39.950000000000003" customHeight="1" x14ac:dyDescent="0.2">
      <c r="A15" s="20" t="s">
        <v>67</v>
      </c>
      <c r="B15" s="21">
        <v>140085</v>
      </c>
      <c r="C15" s="22" t="s">
        <v>58</v>
      </c>
      <c r="D15" s="22"/>
      <c r="E15" s="22"/>
      <c r="F15" s="22"/>
      <c r="G15" s="22" t="s">
        <v>68</v>
      </c>
      <c r="H15" s="23" t="s">
        <v>40</v>
      </c>
      <c r="I15" s="22" t="s">
        <v>69</v>
      </c>
      <c r="J15" s="22">
        <v>33801</v>
      </c>
      <c r="K15" s="22" t="s">
        <v>43</v>
      </c>
      <c r="L15" s="22"/>
      <c r="M15" s="24">
        <v>43525</v>
      </c>
      <c r="N15" s="24">
        <v>43525</v>
      </c>
      <c r="O15" s="24">
        <v>43830</v>
      </c>
      <c r="P15" s="22" t="s">
        <v>44</v>
      </c>
      <c r="Q15" s="25"/>
      <c r="R15" s="25"/>
      <c r="S15" s="22" t="s">
        <v>54</v>
      </c>
      <c r="T15" s="22" t="s">
        <v>55</v>
      </c>
      <c r="U15" s="26">
        <v>827301.6</v>
      </c>
      <c r="V15" s="16" t="s">
        <v>48</v>
      </c>
      <c r="W15" s="19" t="s">
        <v>49</v>
      </c>
      <c r="X15" s="26">
        <v>827301.6</v>
      </c>
      <c r="Y15" s="25">
        <f>X15*1.16</f>
        <v>959669.85599999991</v>
      </c>
      <c r="Z15" s="22">
        <v>2005063</v>
      </c>
      <c r="AA15" s="22">
        <v>1849120</v>
      </c>
    </row>
    <row r="16" spans="1:27" s="4" customFormat="1" ht="39.950000000000003" customHeight="1" x14ac:dyDescent="0.2">
      <c r="A16" s="20" t="s">
        <v>70</v>
      </c>
      <c r="B16" s="21" t="s">
        <v>71</v>
      </c>
      <c r="C16" s="22" t="s">
        <v>51</v>
      </c>
      <c r="D16" s="22"/>
      <c r="E16" s="22"/>
      <c r="F16" s="22"/>
      <c r="G16" s="22" t="s">
        <v>72</v>
      </c>
      <c r="H16" s="23" t="s">
        <v>40</v>
      </c>
      <c r="I16" s="22" t="s">
        <v>73</v>
      </c>
      <c r="J16" s="22">
        <v>34501</v>
      </c>
      <c r="K16" s="22" t="s">
        <v>43</v>
      </c>
      <c r="L16" s="22"/>
      <c r="M16" s="24">
        <v>43524</v>
      </c>
      <c r="N16" s="24">
        <v>43525</v>
      </c>
      <c r="O16" s="24">
        <v>43831</v>
      </c>
      <c r="P16" s="22" t="s">
        <v>44</v>
      </c>
      <c r="Q16" s="25"/>
      <c r="R16" s="25"/>
      <c r="S16" s="22" t="s">
        <v>54</v>
      </c>
      <c r="T16" s="22" t="s">
        <v>55</v>
      </c>
      <c r="U16" s="26">
        <v>18506</v>
      </c>
      <c r="V16" s="27" t="s">
        <v>48</v>
      </c>
      <c r="W16" s="28" t="s">
        <v>49</v>
      </c>
      <c r="X16" s="26">
        <v>18506.259999999998</v>
      </c>
      <c r="Y16" s="25">
        <v>21467.26</v>
      </c>
      <c r="Z16" s="22">
        <v>2013044</v>
      </c>
      <c r="AA16" s="22">
        <v>1856611</v>
      </c>
    </row>
    <row r="17" spans="1:27" s="4" customFormat="1" ht="39.950000000000003" customHeight="1" x14ac:dyDescent="0.2">
      <c r="A17" s="20" t="s">
        <v>74</v>
      </c>
      <c r="B17" s="21" t="s">
        <v>75</v>
      </c>
      <c r="C17" s="22"/>
      <c r="D17" s="22" t="s">
        <v>76</v>
      </c>
      <c r="E17" s="22" t="s">
        <v>77</v>
      </c>
      <c r="F17" s="22" t="s">
        <v>78</v>
      </c>
      <c r="G17" s="22"/>
      <c r="H17" s="23" t="s">
        <v>40</v>
      </c>
      <c r="I17" s="22" t="s">
        <v>79</v>
      </c>
      <c r="J17" s="22">
        <v>33901</v>
      </c>
      <c r="K17" s="22" t="s">
        <v>43</v>
      </c>
      <c r="L17" s="22"/>
      <c r="M17" s="24">
        <v>43507</v>
      </c>
      <c r="N17" s="24">
        <f>M17</f>
        <v>43507</v>
      </c>
      <c r="O17" s="24">
        <v>43830</v>
      </c>
      <c r="P17" s="22" t="str">
        <f>P15</f>
        <v>Cerrado</v>
      </c>
      <c r="Q17" s="25"/>
      <c r="R17" s="25"/>
      <c r="S17" s="22" t="s">
        <v>65</v>
      </c>
      <c r="T17" s="22" t="s">
        <v>66</v>
      </c>
      <c r="U17" s="25">
        <f>33000</f>
        <v>33000</v>
      </c>
      <c r="V17" s="22" t="s">
        <v>48</v>
      </c>
      <c r="W17" s="25" t="str">
        <f>W15</f>
        <v>N/A</v>
      </c>
      <c r="X17" s="25">
        <f>U17</f>
        <v>33000</v>
      </c>
      <c r="Y17" s="25">
        <f>X17*1.16</f>
        <v>38280</v>
      </c>
      <c r="Z17" s="22">
        <v>2012287</v>
      </c>
      <c r="AA17" s="22">
        <v>1870702</v>
      </c>
    </row>
    <row r="18" spans="1:27" ht="39.950000000000003" customHeight="1" x14ac:dyDescent="0.3">
      <c r="A18" s="22" t="s">
        <v>80</v>
      </c>
      <c r="B18" s="22"/>
      <c r="C18" s="22" t="s">
        <v>81</v>
      </c>
      <c r="D18" s="22"/>
      <c r="E18" s="22"/>
      <c r="F18" s="22"/>
      <c r="G18" s="22" t="s">
        <v>82</v>
      </c>
      <c r="H18" s="23" t="s">
        <v>40</v>
      </c>
      <c r="I18" s="22" t="s">
        <v>83</v>
      </c>
      <c r="J18" s="22" t="s">
        <v>84</v>
      </c>
      <c r="K18" s="22" t="s">
        <v>43</v>
      </c>
      <c r="L18" s="22"/>
      <c r="M18" s="24">
        <v>43525</v>
      </c>
      <c r="N18" s="24">
        <v>43525</v>
      </c>
      <c r="O18" s="24">
        <v>43830</v>
      </c>
      <c r="P18" s="22" t="s">
        <v>85</v>
      </c>
      <c r="Q18" s="25">
        <v>440000</v>
      </c>
      <c r="R18" s="25">
        <v>1100000</v>
      </c>
      <c r="S18" s="22" t="s">
        <v>54</v>
      </c>
      <c r="T18" s="22" t="s">
        <v>55</v>
      </c>
      <c r="U18" s="25">
        <v>948275.86</v>
      </c>
      <c r="V18" s="22" t="s">
        <v>48</v>
      </c>
      <c r="W18" s="25" t="str">
        <f t="shared" ref="W18:W21" si="0">W16</f>
        <v>N/A</v>
      </c>
      <c r="X18" s="25">
        <v>948275.86</v>
      </c>
      <c r="Y18" s="25">
        <f>X18*1.16</f>
        <v>1099999.9975999999</v>
      </c>
      <c r="Z18" s="22">
        <v>2006596</v>
      </c>
      <c r="AA18" s="22">
        <v>1851174</v>
      </c>
    </row>
    <row r="19" spans="1:27" s="4" customFormat="1" ht="39.950000000000003" customHeight="1" x14ac:dyDescent="0.2">
      <c r="A19" s="22" t="s">
        <v>86</v>
      </c>
      <c r="B19" s="21">
        <v>140078</v>
      </c>
      <c r="C19" s="22"/>
      <c r="D19" s="22"/>
      <c r="E19" s="22"/>
      <c r="F19" s="22"/>
      <c r="G19" s="22" t="s">
        <v>87</v>
      </c>
      <c r="H19" s="23" t="s">
        <v>40</v>
      </c>
      <c r="I19" s="22" t="s">
        <v>88</v>
      </c>
      <c r="J19" s="22">
        <v>33901</v>
      </c>
      <c r="K19" s="22" t="s">
        <v>43</v>
      </c>
      <c r="L19" s="22"/>
      <c r="M19" s="24">
        <v>43524</v>
      </c>
      <c r="N19" s="24">
        <v>43525</v>
      </c>
      <c r="O19" s="24">
        <v>43830</v>
      </c>
      <c r="P19" s="22" t="s">
        <v>44</v>
      </c>
      <c r="Q19" s="25"/>
      <c r="R19" s="25"/>
      <c r="S19" s="22" t="s">
        <v>65</v>
      </c>
      <c r="T19" s="22" t="s">
        <v>66</v>
      </c>
      <c r="U19" s="25">
        <v>65000</v>
      </c>
      <c r="V19" s="22" t="s">
        <v>48</v>
      </c>
      <c r="W19" s="25" t="str">
        <f t="shared" si="0"/>
        <v>N/A</v>
      </c>
      <c r="X19" s="25">
        <v>65000</v>
      </c>
      <c r="Y19" s="25">
        <v>75400</v>
      </c>
      <c r="Z19" s="22">
        <v>2024741</v>
      </c>
      <c r="AA19" s="22">
        <v>1881831</v>
      </c>
    </row>
    <row r="20" spans="1:27" s="4" customFormat="1" ht="39.950000000000003" customHeight="1" x14ac:dyDescent="0.2">
      <c r="A20" s="20" t="s">
        <v>89</v>
      </c>
      <c r="B20" s="21"/>
      <c r="C20" s="22" t="s">
        <v>51</v>
      </c>
      <c r="D20" s="22"/>
      <c r="E20" s="22"/>
      <c r="F20" s="22"/>
      <c r="G20" s="22" t="s">
        <v>90</v>
      </c>
      <c r="H20" s="23" t="s">
        <v>40</v>
      </c>
      <c r="I20" s="22" t="s">
        <v>91</v>
      </c>
      <c r="J20" s="22">
        <v>34501</v>
      </c>
      <c r="K20" s="22" t="s">
        <v>43</v>
      </c>
      <c r="L20" s="22"/>
      <c r="M20" s="24">
        <v>43525</v>
      </c>
      <c r="N20" s="24">
        <v>43525</v>
      </c>
      <c r="O20" s="24">
        <v>43831</v>
      </c>
      <c r="P20" s="22" t="s">
        <v>44</v>
      </c>
      <c r="Q20" s="25"/>
      <c r="R20" s="25"/>
      <c r="S20" s="22" t="s">
        <v>54</v>
      </c>
      <c r="T20" s="22" t="s">
        <v>55</v>
      </c>
      <c r="U20" s="25">
        <v>35</v>
      </c>
      <c r="V20" s="22" t="s">
        <v>92</v>
      </c>
      <c r="W20" s="25">
        <v>19.5</v>
      </c>
      <c r="X20" s="25">
        <f>U20*W20</f>
        <v>682.5</v>
      </c>
      <c r="Y20" s="25">
        <f>X20*1.16</f>
        <v>791.69999999999993</v>
      </c>
      <c r="Z20" s="22">
        <v>2023905</v>
      </c>
      <c r="AA20" s="22">
        <v>1856611</v>
      </c>
    </row>
    <row r="21" spans="1:27" s="4" customFormat="1" ht="39.950000000000003" customHeight="1" x14ac:dyDescent="0.2">
      <c r="A21" s="20" t="s">
        <v>93</v>
      </c>
      <c r="B21" s="21"/>
      <c r="C21" s="22" t="s">
        <v>51</v>
      </c>
      <c r="D21" s="22"/>
      <c r="E21" s="22"/>
      <c r="F21" s="22"/>
      <c r="G21" s="22" t="s">
        <v>90</v>
      </c>
      <c r="H21" s="23" t="s">
        <v>40</v>
      </c>
      <c r="I21" s="22" t="s">
        <v>94</v>
      </c>
      <c r="J21" s="22">
        <v>34501</v>
      </c>
      <c r="K21" s="22" t="s">
        <v>43</v>
      </c>
      <c r="L21" s="22"/>
      <c r="M21" s="24">
        <v>43524</v>
      </c>
      <c r="N21" s="24">
        <v>43525</v>
      </c>
      <c r="O21" s="24">
        <v>43831</v>
      </c>
      <c r="P21" s="22" t="s">
        <v>44</v>
      </c>
      <c r="Q21" s="25"/>
      <c r="R21" s="25"/>
      <c r="S21" s="22" t="s">
        <v>54</v>
      </c>
      <c r="T21" s="22" t="s">
        <v>55</v>
      </c>
      <c r="U21" s="25">
        <v>37845.32</v>
      </c>
      <c r="V21" s="22" t="s">
        <v>48</v>
      </c>
      <c r="W21" s="25" t="str">
        <f t="shared" si="0"/>
        <v>N/A</v>
      </c>
      <c r="X21" s="25">
        <v>37845.32</v>
      </c>
      <c r="Y21" s="25">
        <f>X21*1.16</f>
        <v>43900.571199999998</v>
      </c>
      <c r="Z21" s="22">
        <v>2023906</v>
      </c>
      <c r="AA21" s="22">
        <v>1856611</v>
      </c>
    </row>
    <row r="22" spans="1:27" s="4" customFormat="1" ht="39.950000000000003" customHeight="1" x14ac:dyDescent="0.2">
      <c r="A22" s="20" t="s">
        <v>95</v>
      </c>
      <c r="B22" s="21"/>
      <c r="C22" s="22" t="s">
        <v>96</v>
      </c>
      <c r="D22" s="22"/>
      <c r="E22" s="22"/>
      <c r="F22" s="22"/>
      <c r="G22" s="22" t="s">
        <v>97</v>
      </c>
      <c r="H22" s="23" t="s">
        <v>40</v>
      </c>
      <c r="I22" s="22" t="s">
        <v>98</v>
      </c>
      <c r="J22" s="22">
        <v>21601</v>
      </c>
      <c r="K22" s="22" t="s">
        <v>43</v>
      </c>
      <c r="L22" s="22"/>
      <c r="M22" s="24">
        <v>43524</v>
      </c>
      <c r="N22" s="24">
        <v>43525</v>
      </c>
      <c r="O22" s="24">
        <v>43830</v>
      </c>
      <c r="P22" s="22" t="s">
        <v>85</v>
      </c>
      <c r="Q22" s="25">
        <v>64767.040000000001</v>
      </c>
      <c r="R22" s="25">
        <v>161917.61400000003</v>
      </c>
      <c r="S22" s="22" t="s">
        <v>54</v>
      </c>
      <c r="T22" s="22" t="s">
        <v>55</v>
      </c>
      <c r="U22" s="25">
        <v>139584.15</v>
      </c>
      <c r="V22" s="22" t="s">
        <v>48</v>
      </c>
      <c r="W22" s="28" t="s">
        <v>49</v>
      </c>
      <c r="X22" s="25">
        <v>139584.15</v>
      </c>
      <c r="Y22" s="25">
        <f>X22*1.16</f>
        <v>161917.61399999997</v>
      </c>
      <c r="Z22" s="22">
        <v>2030568</v>
      </c>
      <c r="AA22" s="22">
        <v>1887255</v>
      </c>
    </row>
    <row r="23" spans="1:27" s="4" customFormat="1" ht="39.950000000000003" customHeight="1" x14ac:dyDescent="0.2">
      <c r="A23" s="20" t="s">
        <v>99</v>
      </c>
      <c r="B23" s="21"/>
      <c r="C23" s="22" t="s">
        <v>96</v>
      </c>
      <c r="D23" s="22"/>
      <c r="E23" s="22"/>
      <c r="F23" s="22"/>
      <c r="G23" s="22" t="s">
        <v>100</v>
      </c>
      <c r="H23" s="23" t="s">
        <v>40</v>
      </c>
      <c r="I23" s="22" t="s">
        <v>101</v>
      </c>
      <c r="J23" s="22">
        <v>21201</v>
      </c>
      <c r="K23" s="22" t="s">
        <v>43</v>
      </c>
      <c r="L23" s="22"/>
      <c r="M23" s="24">
        <v>43524</v>
      </c>
      <c r="N23" s="24">
        <v>43525</v>
      </c>
      <c r="O23" s="24">
        <v>43830</v>
      </c>
      <c r="P23" s="22" t="s">
        <v>85</v>
      </c>
      <c r="Q23" s="25">
        <v>226512.27</v>
      </c>
      <c r="R23" s="25">
        <v>566280.68000000005</v>
      </c>
      <c r="S23" s="22" t="s">
        <v>54</v>
      </c>
      <c r="T23" s="22" t="s">
        <v>55</v>
      </c>
      <c r="U23" s="25">
        <v>488172.41</v>
      </c>
      <c r="V23" s="22" t="s">
        <v>48</v>
      </c>
      <c r="W23" s="28" t="s">
        <v>49</v>
      </c>
      <c r="X23" s="25">
        <v>488172.41</v>
      </c>
      <c r="Y23" s="25">
        <f t="shared" ref="Y23:Y28" si="1">X23*1.16</f>
        <v>566279.99559999991</v>
      </c>
      <c r="Z23" s="22">
        <v>2030521</v>
      </c>
      <c r="AA23" s="22">
        <v>1887255</v>
      </c>
    </row>
    <row r="24" spans="1:27" s="4" customFormat="1" ht="39.950000000000003" customHeight="1" x14ac:dyDescent="0.2">
      <c r="A24" s="20" t="s">
        <v>102</v>
      </c>
      <c r="B24" s="21"/>
      <c r="C24" s="22" t="s">
        <v>96</v>
      </c>
      <c r="D24" s="22"/>
      <c r="E24" s="22"/>
      <c r="F24" s="22"/>
      <c r="G24" s="22" t="s">
        <v>103</v>
      </c>
      <c r="H24" s="23" t="s">
        <v>40</v>
      </c>
      <c r="I24" s="22" t="s">
        <v>104</v>
      </c>
      <c r="J24" s="22">
        <v>21101</v>
      </c>
      <c r="K24" s="22" t="s">
        <v>43</v>
      </c>
      <c r="L24" s="22"/>
      <c r="M24" s="24">
        <v>43524</v>
      </c>
      <c r="N24" s="24">
        <v>43525</v>
      </c>
      <c r="O24" s="24">
        <v>43830</v>
      </c>
      <c r="P24" s="22" t="s">
        <v>85</v>
      </c>
      <c r="Q24" s="25">
        <v>116853.79</v>
      </c>
      <c r="R24" s="25">
        <v>292134.48</v>
      </c>
      <c r="S24" s="22" t="s">
        <v>54</v>
      </c>
      <c r="T24" s="22" t="s">
        <v>55</v>
      </c>
      <c r="U24" s="25">
        <v>251840.06</v>
      </c>
      <c r="V24" s="22" t="s">
        <v>48</v>
      </c>
      <c r="W24" s="28" t="s">
        <v>49</v>
      </c>
      <c r="X24" s="25">
        <v>251840.06</v>
      </c>
      <c r="Y24" s="25">
        <f t="shared" si="1"/>
        <v>292134.46959999995</v>
      </c>
      <c r="Z24" s="22">
        <v>2030585</v>
      </c>
      <c r="AA24" s="22">
        <v>1887255</v>
      </c>
    </row>
    <row r="25" spans="1:27" s="4" customFormat="1" ht="39.950000000000003" customHeight="1" x14ac:dyDescent="0.2">
      <c r="A25" s="20" t="s">
        <v>105</v>
      </c>
      <c r="B25" s="21">
        <v>140080</v>
      </c>
      <c r="C25" s="22"/>
      <c r="D25" s="22" t="s">
        <v>106</v>
      </c>
      <c r="E25" s="22" t="s">
        <v>107</v>
      </c>
      <c r="F25" s="22" t="s">
        <v>108</v>
      </c>
      <c r="G25" s="22"/>
      <c r="H25" s="23" t="s">
        <v>40</v>
      </c>
      <c r="I25" s="22" t="s">
        <v>109</v>
      </c>
      <c r="J25" s="22">
        <v>33901</v>
      </c>
      <c r="K25" s="22" t="s">
        <v>110</v>
      </c>
      <c r="L25" s="22"/>
      <c r="M25" s="24">
        <v>43524</v>
      </c>
      <c r="N25" s="24">
        <v>43525</v>
      </c>
      <c r="O25" s="24">
        <v>43830</v>
      </c>
      <c r="P25" s="22" t="s">
        <v>44</v>
      </c>
      <c r="Q25" s="25"/>
      <c r="R25" s="25"/>
      <c r="S25" s="22" t="s">
        <v>65</v>
      </c>
      <c r="T25" s="22" t="s">
        <v>66</v>
      </c>
      <c r="U25" s="25">
        <v>142558.62</v>
      </c>
      <c r="V25" s="22" t="s">
        <v>48</v>
      </c>
      <c r="W25" s="28" t="s">
        <v>49</v>
      </c>
      <c r="X25" s="25">
        <v>142558.62</v>
      </c>
      <c r="Y25" s="25">
        <f t="shared" si="1"/>
        <v>165367.99919999999</v>
      </c>
      <c r="Z25" s="22">
        <v>2030522</v>
      </c>
      <c r="AA25" s="22">
        <v>1887256</v>
      </c>
    </row>
    <row r="26" spans="1:27" s="4" customFormat="1" ht="39.950000000000003" customHeight="1" x14ac:dyDescent="0.2">
      <c r="A26" s="20" t="s">
        <v>111</v>
      </c>
      <c r="B26" s="21" t="s">
        <v>112</v>
      </c>
      <c r="C26" s="22"/>
      <c r="D26" s="22"/>
      <c r="E26" s="22"/>
      <c r="F26" s="22"/>
      <c r="G26" s="22" t="s">
        <v>113</v>
      </c>
      <c r="H26" s="23" t="s">
        <v>40</v>
      </c>
      <c r="I26" s="22" t="s">
        <v>114</v>
      </c>
      <c r="J26" s="22">
        <v>35701</v>
      </c>
      <c r="K26" s="22" t="s">
        <v>43</v>
      </c>
      <c r="L26" s="22"/>
      <c r="M26" s="24">
        <v>43525</v>
      </c>
      <c r="N26" s="24">
        <v>43525</v>
      </c>
      <c r="O26" s="24">
        <v>43830</v>
      </c>
      <c r="P26" s="22" t="s">
        <v>44</v>
      </c>
      <c r="Q26" s="25"/>
      <c r="R26" s="25"/>
      <c r="S26" s="22" t="s">
        <v>65</v>
      </c>
      <c r="T26" s="22" t="s">
        <v>115</v>
      </c>
      <c r="U26" s="25">
        <v>73669.820000000007</v>
      </c>
      <c r="V26" s="22" t="s">
        <v>48</v>
      </c>
      <c r="W26" s="28" t="s">
        <v>49</v>
      </c>
      <c r="X26" s="25">
        <v>73669.820000000007</v>
      </c>
      <c r="Y26" s="25">
        <v>85457</v>
      </c>
      <c r="Z26" s="22">
        <v>2030595</v>
      </c>
      <c r="AA26" s="22">
        <v>1887321</v>
      </c>
    </row>
    <row r="27" spans="1:27" s="4" customFormat="1" ht="39.950000000000003" customHeight="1" x14ac:dyDescent="0.2">
      <c r="A27" s="20" t="s">
        <v>116</v>
      </c>
      <c r="B27" s="21">
        <v>140084</v>
      </c>
      <c r="C27" s="22"/>
      <c r="D27" s="22"/>
      <c r="E27" s="22"/>
      <c r="F27" s="22"/>
      <c r="G27" s="22" t="s">
        <v>117</v>
      </c>
      <c r="H27" s="23" t="s">
        <v>40</v>
      </c>
      <c r="I27" s="22" t="s">
        <v>118</v>
      </c>
      <c r="J27" s="22">
        <v>35701</v>
      </c>
      <c r="K27" s="22" t="s">
        <v>43</v>
      </c>
      <c r="L27" s="22"/>
      <c r="M27" s="24">
        <v>43525</v>
      </c>
      <c r="N27" s="24">
        <v>43525</v>
      </c>
      <c r="O27" s="24">
        <v>43830</v>
      </c>
      <c r="P27" s="22" t="s">
        <v>44</v>
      </c>
      <c r="Q27" s="25"/>
      <c r="R27" s="25"/>
      <c r="S27" s="22" t="s">
        <v>65</v>
      </c>
      <c r="T27" s="22" t="s">
        <v>115</v>
      </c>
      <c r="U27" s="25">
        <v>27675</v>
      </c>
      <c r="V27" s="22" t="s">
        <v>48</v>
      </c>
      <c r="W27" s="28" t="s">
        <v>49</v>
      </c>
      <c r="X27" s="25">
        <v>27675</v>
      </c>
      <c r="Y27" s="25">
        <f t="shared" si="1"/>
        <v>32102.999999999996</v>
      </c>
      <c r="Z27" s="22">
        <v>2030600</v>
      </c>
      <c r="AA27" s="22">
        <v>1887321</v>
      </c>
    </row>
    <row r="28" spans="1:27" s="4" customFormat="1" ht="39.950000000000003" customHeight="1" x14ac:dyDescent="0.2">
      <c r="A28" s="20" t="s">
        <v>119</v>
      </c>
      <c r="B28" s="21">
        <v>140086</v>
      </c>
      <c r="C28" s="22"/>
      <c r="D28" s="22"/>
      <c r="E28" s="22"/>
      <c r="F28" s="22"/>
      <c r="G28" s="22" t="s">
        <v>120</v>
      </c>
      <c r="H28" s="23" t="s">
        <v>40</v>
      </c>
      <c r="I28" s="22" t="s">
        <v>121</v>
      </c>
      <c r="J28" s="22">
        <v>33601</v>
      </c>
      <c r="K28" s="22" t="s">
        <v>43</v>
      </c>
      <c r="L28" s="22"/>
      <c r="M28" s="24">
        <v>43525</v>
      </c>
      <c r="N28" s="24">
        <v>43525</v>
      </c>
      <c r="O28" s="24">
        <v>43830</v>
      </c>
      <c r="P28" s="22" t="s">
        <v>44</v>
      </c>
      <c r="Q28" s="25">
        <v>19200</v>
      </c>
      <c r="R28" s="25">
        <v>48000</v>
      </c>
      <c r="S28" s="22" t="s">
        <v>65</v>
      </c>
      <c r="T28" s="22" t="s">
        <v>115</v>
      </c>
      <c r="U28" s="25">
        <v>41379.31</v>
      </c>
      <c r="V28" s="22" t="s">
        <v>48</v>
      </c>
      <c r="W28" s="28" t="s">
        <v>49</v>
      </c>
      <c r="X28" s="25">
        <v>41379.31</v>
      </c>
      <c r="Y28" s="25">
        <f t="shared" si="1"/>
        <v>47999.999599999996</v>
      </c>
      <c r="Z28" s="22">
        <v>2030598</v>
      </c>
      <c r="AA28" s="22">
        <v>1887326</v>
      </c>
    </row>
    <row r="29" spans="1:27" s="4" customFormat="1" ht="39.950000000000003" customHeight="1" x14ac:dyDescent="0.2">
      <c r="A29" s="20" t="s">
        <v>122</v>
      </c>
      <c r="B29" s="21">
        <v>140087</v>
      </c>
      <c r="C29" s="22"/>
      <c r="D29" s="22" t="s">
        <v>123</v>
      </c>
      <c r="E29" s="22" t="s">
        <v>124</v>
      </c>
      <c r="F29" s="22" t="s">
        <v>125</v>
      </c>
      <c r="G29" s="22"/>
      <c r="H29" s="23" t="s">
        <v>40</v>
      </c>
      <c r="I29" s="22" t="s">
        <v>109</v>
      </c>
      <c r="J29" s="22">
        <v>33901</v>
      </c>
      <c r="K29" s="22" t="s">
        <v>110</v>
      </c>
      <c r="L29" s="22"/>
      <c r="M29" s="24">
        <v>43537</v>
      </c>
      <c r="N29" s="24">
        <v>43525</v>
      </c>
      <c r="O29" s="24">
        <v>43830</v>
      </c>
      <c r="P29" s="22" t="s">
        <v>44</v>
      </c>
      <c r="Q29" s="25"/>
      <c r="R29" s="25"/>
      <c r="S29" s="22" t="s">
        <v>65</v>
      </c>
      <c r="T29" s="22" t="s">
        <v>66</v>
      </c>
      <c r="U29" s="25">
        <v>135430.69</v>
      </c>
      <c r="V29" s="22" t="s">
        <v>48</v>
      </c>
      <c r="W29" s="28" t="s">
        <v>49</v>
      </c>
      <c r="X29" s="25">
        <v>135430.69</v>
      </c>
      <c r="Y29" s="25">
        <f>X29*1.16</f>
        <v>157099.6004</v>
      </c>
      <c r="Z29" s="22">
        <v>2030569</v>
      </c>
      <c r="AA29" s="22">
        <v>1887256</v>
      </c>
    </row>
    <row r="30" spans="1:27" ht="36" x14ac:dyDescent="0.3">
      <c r="A30" s="20" t="s">
        <v>127</v>
      </c>
      <c r="B30" s="21"/>
      <c r="C30" s="22"/>
      <c r="D30" s="22"/>
      <c r="E30" s="22"/>
      <c r="F30" s="22"/>
      <c r="G30" s="22" t="s">
        <v>128</v>
      </c>
      <c r="H30" s="23" t="s">
        <v>40</v>
      </c>
      <c r="I30" s="22" t="s">
        <v>129</v>
      </c>
      <c r="J30" s="22">
        <v>22104</v>
      </c>
      <c r="K30" s="22" t="s">
        <v>43</v>
      </c>
      <c r="L30" s="22"/>
      <c r="M30" s="24">
        <v>43553</v>
      </c>
      <c r="N30" s="24">
        <v>43556</v>
      </c>
      <c r="O30" s="24">
        <v>43830</v>
      </c>
      <c r="P30" s="22" t="s">
        <v>85</v>
      </c>
      <c r="Q30" s="25"/>
      <c r="R30" s="25"/>
      <c r="S30" s="22" t="s">
        <v>65</v>
      </c>
      <c r="T30" s="22" t="s">
        <v>130</v>
      </c>
      <c r="U30" s="25">
        <v>134181.03</v>
      </c>
      <c r="V30" s="22" t="s">
        <v>48</v>
      </c>
      <c r="W30" s="28" t="s">
        <v>49</v>
      </c>
      <c r="X30" s="25">
        <v>62260</v>
      </c>
      <c r="Y30" s="25">
        <v>155650</v>
      </c>
      <c r="Z30" s="23">
        <v>2051693</v>
      </c>
      <c r="AA30" s="23">
        <v>1903713</v>
      </c>
    </row>
    <row r="31" spans="1:27" ht="39.950000000000003" customHeight="1" x14ac:dyDescent="0.3">
      <c r="A31" s="20" t="s">
        <v>131</v>
      </c>
      <c r="B31" s="21">
        <v>140092</v>
      </c>
      <c r="C31" s="22"/>
      <c r="D31" s="22"/>
      <c r="E31" s="22"/>
      <c r="F31" s="22"/>
      <c r="G31" s="22" t="s">
        <v>132</v>
      </c>
      <c r="H31" s="23" t="s">
        <v>40</v>
      </c>
      <c r="I31" s="22" t="s">
        <v>133</v>
      </c>
      <c r="J31" s="22">
        <v>35201</v>
      </c>
      <c r="K31" s="22" t="s">
        <v>43</v>
      </c>
      <c r="L31" s="22"/>
      <c r="M31" s="24">
        <v>43553</v>
      </c>
      <c r="N31" s="24">
        <v>43556</v>
      </c>
      <c r="O31" s="24">
        <v>43830</v>
      </c>
      <c r="P31" s="22" t="s">
        <v>44</v>
      </c>
      <c r="Q31" s="25"/>
      <c r="R31" s="25"/>
      <c r="S31" s="22" t="s">
        <v>65</v>
      </c>
      <c r="T31" s="22" t="s">
        <v>115</v>
      </c>
      <c r="U31" s="25">
        <v>66885</v>
      </c>
      <c r="V31" s="22" t="s">
        <v>48</v>
      </c>
      <c r="W31" s="28" t="s">
        <v>49</v>
      </c>
      <c r="X31" s="25">
        <v>66885</v>
      </c>
      <c r="Y31" s="25">
        <v>77586.600000000006</v>
      </c>
      <c r="Z31" s="23">
        <v>2051695</v>
      </c>
      <c r="AA31" s="23">
        <v>1903711</v>
      </c>
    </row>
    <row r="32" spans="1:27" ht="39.950000000000003" customHeight="1" x14ac:dyDescent="0.3">
      <c r="A32" s="20" t="s">
        <v>134</v>
      </c>
      <c r="B32" s="21" t="s">
        <v>135</v>
      </c>
      <c r="C32" s="22"/>
      <c r="D32" s="22"/>
      <c r="E32" s="22"/>
      <c r="F32" s="22"/>
      <c r="G32" s="22" t="s">
        <v>136</v>
      </c>
      <c r="H32" s="23" t="s">
        <v>40</v>
      </c>
      <c r="I32" s="22" t="s">
        <v>137</v>
      </c>
      <c r="J32" s="22">
        <v>35201</v>
      </c>
      <c r="K32" s="22" t="s">
        <v>43</v>
      </c>
      <c r="L32" s="22"/>
      <c r="M32" s="24">
        <v>43553</v>
      </c>
      <c r="N32" s="24">
        <v>43556</v>
      </c>
      <c r="O32" s="24">
        <v>43830</v>
      </c>
      <c r="P32" s="22" t="s">
        <v>44</v>
      </c>
      <c r="Q32" s="25"/>
      <c r="R32" s="25"/>
      <c r="S32" s="22" t="s">
        <v>65</v>
      </c>
      <c r="T32" s="22" t="s">
        <v>115</v>
      </c>
      <c r="U32" s="25">
        <v>124320.00000000001</v>
      </c>
      <c r="V32" s="22" t="s">
        <v>48</v>
      </c>
      <c r="W32" s="28" t="s">
        <v>49</v>
      </c>
      <c r="X32" s="25">
        <f>Y32/1.16</f>
        <v>124320.00000000001</v>
      </c>
      <c r="Y32" s="25">
        <v>144211.20000000001</v>
      </c>
      <c r="Z32" s="23">
        <v>2051584</v>
      </c>
      <c r="AA32" s="23">
        <v>1903593</v>
      </c>
    </row>
    <row r="33" spans="1:27" ht="39.950000000000003" customHeight="1" x14ac:dyDescent="0.3">
      <c r="A33" s="20" t="s">
        <v>138</v>
      </c>
      <c r="B33" s="21" t="s">
        <v>139</v>
      </c>
      <c r="C33" s="22"/>
      <c r="D33" s="22"/>
      <c r="E33" s="22"/>
      <c r="F33" s="22"/>
      <c r="G33" s="22" t="s">
        <v>140</v>
      </c>
      <c r="H33" s="23" t="s">
        <v>40</v>
      </c>
      <c r="I33" s="22" t="s">
        <v>141</v>
      </c>
      <c r="J33" s="22">
        <v>35701</v>
      </c>
      <c r="K33" s="22" t="s">
        <v>43</v>
      </c>
      <c r="L33" s="22"/>
      <c r="M33" s="24">
        <v>43556</v>
      </c>
      <c r="N33" s="24">
        <v>43556</v>
      </c>
      <c r="O33" s="24">
        <v>43585</v>
      </c>
      <c r="P33" s="22" t="s">
        <v>44</v>
      </c>
      <c r="Q33" s="25"/>
      <c r="R33" s="25"/>
      <c r="S33" s="22" t="s">
        <v>65</v>
      </c>
      <c r="T33" s="22" t="s">
        <v>66</v>
      </c>
      <c r="U33" s="25">
        <v>96000</v>
      </c>
      <c r="V33" s="22" t="s">
        <v>48</v>
      </c>
      <c r="W33" s="28" t="s">
        <v>49</v>
      </c>
      <c r="X33" s="25">
        <v>96000</v>
      </c>
      <c r="Y33" s="25">
        <f>X33*1.16</f>
        <v>111359.99999999999</v>
      </c>
      <c r="Z33" s="23">
        <v>2051585</v>
      </c>
      <c r="AA33" s="23">
        <v>1903603</v>
      </c>
    </row>
    <row r="34" spans="1:27" ht="39.950000000000003" customHeight="1" x14ac:dyDescent="0.3">
      <c r="A34" s="20" t="s">
        <v>142</v>
      </c>
      <c r="B34" s="21" t="s">
        <v>143</v>
      </c>
      <c r="C34" s="22"/>
      <c r="D34" s="22"/>
      <c r="E34" s="22"/>
      <c r="F34" s="22"/>
      <c r="G34" s="22" t="s">
        <v>144</v>
      </c>
      <c r="H34" s="23" t="s">
        <v>40</v>
      </c>
      <c r="I34" s="22" t="s">
        <v>145</v>
      </c>
      <c r="J34" s="22">
        <v>35201</v>
      </c>
      <c r="K34" s="22" t="s">
        <v>43</v>
      </c>
      <c r="L34" s="22"/>
      <c r="M34" s="24">
        <v>43553</v>
      </c>
      <c r="N34" s="24">
        <v>43556</v>
      </c>
      <c r="O34" s="24">
        <v>43830</v>
      </c>
      <c r="P34" s="22" t="s">
        <v>44</v>
      </c>
      <c r="Q34" s="25"/>
      <c r="R34" s="25"/>
      <c r="S34" s="22" t="s">
        <v>65</v>
      </c>
      <c r="T34" s="22" t="s">
        <v>115</v>
      </c>
      <c r="U34" s="25">
        <v>36060</v>
      </c>
      <c r="V34" s="22" t="s">
        <v>48</v>
      </c>
      <c r="W34" s="28" t="s">
        <v>49</v>
      </c>
      <c r="X34" s="25">
        <f>Y34/1.16</f>
        <v>36060</v>
      </c>
      <c r="Y34" s="25">
        <v>41829.599999999999</v>
      </c>
      <c r="Z34" s="23">
        <v>2053243</v>
      </c>
      <c r="AA34" s="23">
        <v>1904979</v>
      </c>
    </row>
    <row r="35" spans="1:27" ht="39.950000000000003" customHeight="1" x14ac:dyDescent="0.3">
      <c r="A35" s="20" t="s">
        <v>146</v>
      </c>
      <c r="B35" s="21" t="s">
        <v>147</v>
      </c>
      <c r="C35" s="22"/>
      <c r="D35" s="22"/>
      <c r="E35" s="22"/>
      <c r="F35" s="22"/>
      <c r="G35" s="22" t="s">
        <v>148</v>
      </c>
      <c r="H35" s="23" t="s">
        <v>40</v>
      </c>
      <c r="I35" s="22" t="s">
        <v>149</v>
      </c>
      <c r="J35" s="22">
        <v>31801</v>
      </c>
      <c r="K35" s="22" t="s">
        <v>43</v>
      </c>
      <c r="L35" s="22"/>
      <c r="M35" s="24">
        <v>43553</v>
      </c>
      <c r="N35" s="24">
        <v>43556</v>
      </c>
      <c r="O35" s="24">
        <v>43585</v>
      </c>
      <c r="P35" s="22" t="s">
        <v>44</v>
      </c>
      <c r="Q35" s="25"/>
      <c r="R35" s="25"/>
      <c r="S35" s="22" t="s">
        <v>65</v>
      </c>
      <c r="T35" s="22" t="s">
        <v>66</v>
      </c>
      <c r="U35" s="25">
        <v>104250</v>
      </c>
      <c r="V35" s="22" t="s">
        <v>48</v>
      </c>
      <c r="W35" s="28" t="s">
        <v>49</v>
      </c>
      <c r="X35" s="25">
        <v>104250</v>
      </c>
      <c r="Y35" s="25">
        <f>104250*1.16</f>
        <v>120929.99999999999</v>
      </c>
      <c r="Z35" s="22">
        <v>2051694</v>
      </c>
      <c r="AA35" s="22">
        <v>1903712</v>
      </c>
    </row>
    <row r="36" spans="1:27" ht="39.950000000000003" customHeight="1" x14ac:dyDescent="0.3">
      <c r="A36" s="20" t="s">
        <v>150</v>
      </c>
      <c r="B36" s="21" t="s">
        <v>151</v>
      </c>
      <c r="C36" s="22"/>
      <c r="D36" s="22"/>
      <c r="E36" s="22"/>
      <c r="F36" s="22"/>
      <c r="G36" s="22" t="s">
        <v>152</v>
      </c>
      <c r="H36" s="23" t="s">
        <v>40</v>
      </c>
      <c r="I36" s="22" t="s">
        <v>64</v>
      </c>
      <c r="J36" s="22">
        <v>35701</v>
      </c>
      <c r="K36" s="22" t="s">
        <v>43</v>
      </c>
      <c r="L36" s="22"/>
      <c r="M36" s="24">
        <v>43556</v>
      </c>
      <c r="N36" s="24">
        <v>43556</v>
      </c>
      <c r="O36" s="24">
        <v>43585</v>
      </c>
      <c r="P36" s="22" t="s">
        <v>44</v>
      </c>
      <c r="Q36" s="25"/>
      <c r="R36" s="25"/>
      <c r="S36" s="22" t="s">
        <v>65</v>
      </c>
      <c r="T36" s="22" t="s">
        <v>66</v>
      </c>
      <c r="U36" s="25">
        <v>79800</v>
      </c>
      <c r="V36" s="22" t="s">
        <v>48</v>
      </c>
      <c r="W36" s="28" t="s">
        <v>49</v>
      </c>
      <c r="X36" s="25">
        <f>Y36/1.16</f>
        <v>79800</v>
      </c>
      <c r="Y36" s="25">
        <v>92568</v>
      </c>
      <c r="Z36" s="22">
        <v>2051717</v>
      </c>
      <c r="AA36" s="22">
        <v>1903739</v>
      </c>
    </row>
    <row r="37" spans="1:27" ht="39.950000000000003" customHeight="1" x14ac:dyDescent="0.3">
      <c r="A37" s="20" t="s">
        <v>153</v>
      </c>
      <c r="B37" s="21" t="s">
        <v>154</v>
      </c>
      <c r="C37" s="22"/>
      <c r="D37" s="22"/>
      <c r="E37" s="22"/>
      <c r="F37" s="22"/>
      <c r="G37" s="22" t="s">
        <v>155</v>
      </c>
      <c r="H37" s="23" t="s">
        <v>40</v>
      </c>
      <c r="I37" s="22" t="s">
        <v>156</v>
      </c>
      <c r="J37" s="22" t="s">
        <v>157</v>
      </c>
      <c r="K37" s="22" t="s">
        <v>110</v>
      </c>
      <c r="L37" s="22"/>
      <c r="M37" s="24">
        <v>43559</v>
      </c>
      <c r="N37" s="24">
        <f>M37</f>
        <v>43559</v>
      </c>
      <c r="O37" s="24">
        <v>43574</v>
      </c>
      <c r="P37" s="22" t="s">
        <v>44</v>
      </c>
      <c r="Q37" s="25"/>
      <c r="R37" s="25"/>
      <c r="S37" s="22" t="str">
        <f>S36</f>
        <v>Adjudicación Directa</v>
      </c>
      <c r="T37" s="22" t="s">
        <v>158</v>
      </c>
      <c r="U37" s="25">
        <v>8340</v>
      </c>
      <c r="V37" s="22" t="s">
        <v>92</v>
      </c>
      <c r="W37" s="28" t="s">
        <v>49</v>
      </c>
      <c r="X37" s="25">
        <v>157092.24</v>
      </c>
      <c r="Y37" s="25">
        <f>X37*1.16</f>
        <v>182226.99839999998</v>
      </c>
      <c r="Z37" s="22">
        <v>2051583</v>
      </c>
      <c r="AA37" s="22">
        <v>1903594</v>
      </c>
    </row>
    <row r="38" spans="1:27" ht="39.950000000000003" customHeight="1" x14ac:dyDescent="0.3">
      <c r="A38" s="20" t="s">
        <v>159</v>
      </c>
      <c r="B38" s="21" t="s">
        <v>160</v>
      </c>
      <c r="C38" s="22"/>
      <c r="D38" s="22"/>
      <c r="E38" s="22"/>
      <c r="F38" s="22"/>
      <c r="G38" s="22" t="s">
        <v>161</v>
      </c>
      <c r="H38" s="23" t="s">
        <v>40</v>
      </c>
      <c r="I38" s="22" t="s">
        <v>162</v>
      </c>
      <c r="J38" s="22">
        <v>33901</v>
      </c>
      <c r="K38" s="22" t="s">
        <v>110</v>
      </c>
      <c r="L38" s="22"/>
      <c r="M38" s="24">
        <v>43559</v>
      </c>
      <c r="N38" s="24">
        <f>M38</f>
        <v>43559</v>
      </c>
      <c r="O38" s="24">
        <v>43573</v>
      </c>
      <c r="P38" s="22" t="s">
        <v>44</v>
      </c>
      <c r="Q38" s="25"/>
      <c r="R38" s="25"/>
      <c r="S38" s="22" t="s">
        <v>65</v>
      </c>
      <c r="T38" s="22" t="str">
        <f>T37</f>
        <v>Articulo 41 fraccion XII</v>
      </c>
      <c r="U38" s="25">
        <v>69250</v>
      </c>
      <c r="V38" s="22" t="s">
        <v>48</v>
      </c>
      <c r="W38" s="25" t="s">
        <v>49</v>
      </c>
      <c r="X38" s="25">
        <v>69250</v>
      </c>
      <c r="Y38" s="25">
        <f>X38*1.16</f>
        <v>80330</v>
      </c>
      <c r="Z38" s="22">
        <v>2051703</v>
      </c>
      <c r="AA38" s="22">
        <v>1903714</v>
      </c>
    </row>
    <row r="39" spans="1:27" ht="36" x14ac:dyDescent="0.3">
      <c r="A39" s="20" t="s">
        <v>163</v>
      </c>
      <c r="B39" s="21"/>
      <c r="C39" s="22"/>
      <c r="D39" s="22"/>
      <c r="E39" s="22"/>
      <c r="F39" s="22"/>
      <c r="G39" s="22" t="s">
        <v>164</v>
      </c>
      <c r="H39" s="23" t="s">
        <v>40</v>
      </c>
      <c r="I39" s="22" t="s">
        <v>165</v>
      </c>
      <c r="J39" s="22">
        <v>22104</v>
      </c>
      <c r="K39" s="22" t="s">
        <v>43</v>
      </c>
      <c r="L39" s="22"/>
      <c r="M39" s="24">
        <v>43565</v>
      </c>
      <c r="N39" s="24">
        <v>43565</v>
      </c>
      <c r="O39" s="24">
        <v>43581</v>
      </c>
      <c r="P39" s="22" t="s">
        <v>44</v>
      </c>
      <c r="Q39" s="25"/>
      <c r="R39" s="25"/>
      <c r="S39" s="22" t="s">
        <v>65</v>
      </c>
      <c r="T39" s="22" t="s">
        <v>66</v>
      </c>
      <c r="U39" s="25">
        <v>91250</v>
      </c>
      <c r="V39" s="22" t="s">
        <v>48</v>
      </c>
      <c r="W39" s="25" t="s">
        <v>49</v>
      </c>
      <c r="X39" s="25">
        <v>91250</v>
      </c>
      <c r="Y39" s="25">
        <f>X39*1.16</f>
        <v>105849.99999999999</v>
      </c>
      <c r="Z39" s="22">
        <v>2051721</v>
      </c>
      <c r="AA39" s="22">
        <v>1903738</v>
      </c>
    </row>
    <row r="40" spans="1:27" ht="36" x14ac:dyDescent="0.3">
      <c r="A40" s="20" t="s">
        <v>166</v>
      </c>
      <c r="B40" s="21" t="s">
        <v>167</v>
      </c>
      <c r="C40" s="22"/>
      <c r="D40" s="22"/>
      <c r="E40" s="22"/>
      <c r="F40" s="22"/>
      <c r="G40" s="22" t="s">
        <v>168</v>
      </c>
      <c r="H40" s="23" t="s">
        <v>40</v>
      </c>
      <c r="I40" s="22" t="s">
        <v>169</v>
      </c>
      <c r="J40" s="22">
        <v>38301</v>
      </c>
      <c r="K40" s="22" t="s">
        <v>43</v>
      </c>
      <c r="L40" s="22"/>
      <c r="M40" s="24">
        <v>43594</v>
      </c>
      <c r="N40" s="24">
        <v>43586</v>
      </c>
      <c r="O40" s="24">
        <v>43623</v>
      </c>
      <c r="P40" s="22" t="s">
        <v>44</v>
      </c>
      <c r="Q40" s="47"/>
      <c r="R40" s="25"/>
      <c r="S40" s="22" t="s">
        <v>65</v>
      </c>
      <c r="T40" s="22" t="s">
        <v>66</v>
      </c>
      <c r="U40" s="25">
        <v>60357</v>
      </c>
      <c r="V40" s="22" t="s">
        <v>48</v>
      </c>
      <c r="W40" s="25" t="s">
        <v>49</v>
      </c>
      <c r="X40" s="25">
        <v>60357</v>
      </c>
      <c r="Y40" s="25">
        <f>X40*1.16</f>
        <v>70014.12</v>
      </c>
      <c r="Z40" s="22">
        <v>2075239</v>
      </c>
      <c r="AA40" s="22">
        <v>1921192</v>
      </c>
    </row>
    <row r="41" spans="1:27" ht="39.950000000000003" customHeight="1" x14ac:dyDescent="0.3">
      <c r="A41" s="20" t="s">
        <v>170</v>
      </c>
      <c r="B41" s="21"/>
      <c r="C41" s="22"/>
      <c r="D41" s="22"/>
      <c r="E41" s="22"/>
      <c r="F41" s="22"/>
      <c r="G41" s="22" t="s">
        <v>171</v>
      </c>
      <c r="H41" s="23" t="s">
        <v>40</v>
      </c>
      <c r="I41" s="22" t="s">
        <v>172</v>
      </c>
      <c r="J41" s="22">
        <v>35501</v>
      </c>
      <c r="K41" s="22" t="s">
        <v>43</v>
      </c>
      <c r="L41" s="22"/>
      <c r="M41" s="24">
        <v>43586</v>
      </c>
      <c r="N41" s="24">
        <v>43586</v>
      </c>
      <c r="O41" s="24">
        <v>43830</v>
      </c>
      <c r="P41" s="22" t="s">
        <v>85</v>
      </c>
      <c r="Q41" s="47" t="s">
        <v>173</v>
      </c>
      <c r="R41" s="25" t="s">
        <v>174</v>
      </c>
      <c r="S41" s="22" t="s">
        <v>65</v>
      </c>
      <c r="T41" s="22" t="s">
        <v>66</v>
      </c>
      <c r="U41" s="25">
        <v>90487.45</v>
      </c>
      <c r="V41" s="22" t="s">
        <v>48</v>
      </c>
      <c r="W41" s="25" t="s">
        <v>49</v>
      </c>
      <c r="X41" s="25">
        <v>90487.45</v>
      </c>
      <c r="Y41" s="25">
        <v>104965.45</v>
      </c>
      <c r="Z41" s="22">
        <v>2075261</v>
      </c>
      <c r="AA41" s="22">
        <v>1921218</v>
      </c>
    </row>
    <row r="42" spans="1:27" ht="39.950000000000003" customHeight="1" x14ac:dyDescent="0.3">
      <c r="A42" s="20" t="s">
        <v>175</v>
      </c>
      <c r="B42" s="21" t="s">
        <v>176</v>
      </c>
      <c r="C42" s="22"/>
      <c r="D42" s="22"/>
      <c r="E42" s="22"/>
      <c r="F42" s="22"/>
      <c r="G42" s="22" t="s">
        <v>177</v>
      </c>
      <c r="H42" s="23" t="s">
        <v>40</v>
      </c>
      <c r="I42" s="22" t="s">
        <v>178</v>
      </c>
      <c r="J42" s="22">
        <v>29501</v>
      </c>
      <c r="K42" s="22" t="s">
        <v>43</v>
      </c>
      <c r="L42" s="22"/>
      <c r="M42" s="24">
        <v>43593</v>
      </c>
      <c r="N42" s="24">
        <v>43593</v>
      </c>
      <c r="O42" s="24">
        <v>43616</v>
      </c>
      <c r="P42" s="22" t="s">
        <v>44</v>
      </c>
      <c r="Q42" s="25"/>
      <c r="R42" s="25"/>
      <c r="S42" s="22" t="s">
        <v>65</v>
      </c>
      <c r="T42" s="22" t="s">
        <v>66</v>
      </c>
      <c r="U42" s="25">
        <v>2780</v>
      </c>
      <c r="V42" s="22" t="s">
        <v>92</v>
      </c>
      <c r="W42" s="25">
        <v>19.145399999999999</v>
      </c>
      <c r="X42" s="25">
        <v>53224.21</v>
      </c>
      <c r="Y42" s="48" t="s">
        <v>179</v>
      </c>
      <c r="Z42" s="22">
        <v>2075341</v>
      </c>
      <c r="AA42" s="22">
        <v>1921309</v>
      </c>
    </row>
    <row r="43" spans="1:27" ht="39.950000000000003" customHeight="1" x14ac:dyDescent="0.3">
      <c r="A43" s="20" t="s">
        <v>180</v>
      </c>
      <c r="B43" s="21">
        <v>140096</v>
      </c>
      <c r="C43" s="22"/>
      <c r="D43" s="22"/>
      <c r="E43" s="22"/>
      <c r="F43" s="22"/>
      <c r="G43" s="22" t="s">
        <v>181</v>
      </c>
      <c r="H43" s="23" t="s">
        <v>40</v>
      </c>
      <c r="I43" s="22" t="s">
        <v>182</v>
      </c>
      <c r="J43" s="22">
        <v>32301</v>
      </c>
      <c r="K43" s="22" t="s">
        <v>43</v>
      </c>
      <c r="L43" s="22"/>
      <c r="M43" s="24">
        <v>43610</v>
      </c>
      <c r="N43" s="24">
        <v>43610</v>
      </c>
      <c r="O43" s="24">
        <v>43830</v>
      </c>
      <c r="P43" s="22" t="s">
        <v>44</v>
      </c>
      <c r="Q43" s="25"/>
      <c r="R43" s="25"/>
      <c r="S43" s="22" t="s">
        <v>65</v>
      </c>
      <c r="T43" s="22" t="s">
        <v>183</v>
      </c>
      <c r="U43" s="25">
        <v>144597.51999999999</v>
      </c>
      <c r="V43" s="22" t="s">
        <v>48</v>
      </c>
      <c r="W43" s="25" t="s">
        <v>49</v>
      </c>
      <c r="X43" s="25">
        <v>144597.51999999999</v>
      </c>
      <c r="Y43" s="25">
        <v>167733.18</v>
      </c>
      <c r="Z43" s="22">
        <v>2075068</v>
      </c>
      <c r="AA43" s="22">
        <v>1921072</v>
      </c>
    </row>
    <row r="44" spans="1:27" ht="49.5" customHeight="1" x14ac:dyDescent="0.3">
      <c r="A44" s="20" t="s">
        <v>184</v>
      </c>
      <c r="B44" s="21" t="s">
        <v>185</v>
      </c>
      <c r="C44" s="22"/>
      <c r="D44" s="22"/>
      <c r="E44" s="22"/>
      <c r="F44" s="22"/>
      <c r="G44" s="22" t="s">
        <v>186</v>
      </c>
      <c r="H44" s="23" t="s">
        <v>40</v>
      </c>
      <c r="I44" s="22" t="s">
        <v>187</v>
      </c>
      <c r="J44" s="22">
        <v>38301</v>
      </c>
      <c r="K44" s="22" t="s">
        <v>110</v>
      </c>
      <c r="L44" s="22"/>
      <c r="M44" s="24">
        <v>43605</v>
      </c>
      <c r="N44" s="24">
        <v>43614</v>
      </c>
      <c r="O44" s="24">
        <v>43615</v>
      </c>
      <c r="P44" s="22" t="s">
        <v>44</v>
      </c>
      <c r="Q44" s="25"/>
      <c r="R44" s="25"/>
      <c r="S44" s="22" t="s">
        <v>65</v>
      </c>
      <c r="T44" s="22" t="s">
        <v>66</v>
      </c>
      <c r="U44" s="25">
        <v>83762.611999999994</v>
      </c>
      <c r="V44" s="22" t="s">
        <v>48</v>
      </c>
      <c r="W44" s="25" t="s">
        <v>49</v>
      </c>
      <c r="X44" s="25">
        <v>83762.611999999994</v>
      </c>
      <c r="Y44" s="25">
        <v>97164.63</v>
      </c>
      <c r="Z44" s="22">
        <v>2075342</v>
      </c>
      <c r="AA44" s="22">
        <v>1921312</v>
      </c>
    </row>
    <row r="45" spans="1:27" ht="39.950000000000003" customHeight="1" x14ac:dyDescent="0.3">
      <c r="A45" s="20" t="s">
        <v>188</v>
      </c>
      <c r="B45" s="21"/>
      <c r="C45" s="22"/>
      <c r="D45" s="22"/>
      <c r="E45" s="22"/>
      <c r="F45" s="22"/>
      <c r="G45" s="22" t="s">
        <v>189</v>
      </c>
      <c r="H45" s="23" t="s">
        <v>190</v>
      </c>
      <c r="I45" s="22" t="s">
        <v>191</v>
      </c>
      <c r="J45" s="22">
        <v>25101</v>
      </c>
      <c r="K45" s="22" t="s">
        <v>43</v>
      </c>
      <c r="L45" s="22"/>
      <c r="M45" s="24">
        <v>43614</v>
      </c>
      <c r="N45" s="24">
        <v>43614</v>
      </c>
      <c r="O45" s="24">
        <v>43830</v>
      </c>
      <c r="P45" s="22" t="s">
        <v>85</v>
      </c>
      <c r="Q45" s="25">
        <v>32349.23</v>
      </c>
      <c r="R45" s="25">
        <v>80873.070000000007</v>
      </c>
      <c r="S45" s="22" t="s">
        <v>65</v>
      </c>
      <c r="T45" s="22" t="s">
        <v>192</v>
      </c>
      <c r="U45" s="25">
        <v>69718.16</v>
      </c>
      <c r="V45" s="22" t="s">
        <v>48</v>
      </c>
      <c r="W45" s="25" t="s">
        <v>49</v>
      </c>
      <c r="X45" s="25">
        <v>69718.16</v>
      </c>
      <c r="Y45" s="25">
        <v>80873.070000000007</v>
      </c>
      <c r="Z45" s="22">
        <v>2075343</v>
      </c>
      <c r="AA45" s="22">
        <v>1921313</v>
      </c>
    </row>
  </sheetData>
  <mergeCells count="27">
    <mergeCell ref="Z8:AA8"/>
    <mergeCell ref="A9:A10"/>
    <mergeCell ref="B9:B10"/>
    <mergeCell ref="C9:C10"/>
    <mergeCell ref="D9:G9"/>
    <mergeCell ref="H9:H10"/>
    <mergeCell ref="P9:P10"/>
    <mergeCell ref="Z9:Z10"/>
    <mergeCell ref="AA9:AA10"/>
    <mergeCell ref="W9:W10"/>
    <mergeCell ref="X9:X10"/>
    <mergeCell ref="Y9:Y10"/>
    <mergeCell ref="Q9:R9"/>
    <mergeCell ref="S9:S10"/>
    <mergeCell ref="T9:T10"/>
    <mergeCell ref="U9:U10"/>
    <mergeCell ref="V9:V10"/>
    <mergeCell ref="I9:I10"/>
    <mergeCell ref="J9:J10"/>
    <mergeCell ref="K9:K10"/>
    <mergeCell ref="L9:L10"/>
    <mergeCell ref="M9:O9"/>
    <mergeCell ref="U5:Y5"/>
    <mergeCell ref="A1:Y1"/>
    <mergeCell ref="A2:Y2"/>
    <mergeCell ref="A3:Y3"/>
    <mergeCell ref="A4:Y4"/>
  </mergeCells>
  <pageMargins left="0.70866141732283472" right="0.70866141732283472" top="0.74803149606299213" bottom="0.74803149606299213" header="0.31496062992125984" footer="0.31496062992125984"/>
  <pageSetup scale="17" fitToHeight="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Contratos 2019</vt:lpstr>
      <vt:lpstr>'Contratos 2019'!Área_de_impresión</vt:lpstr>
      <vt:lpstr>'Contratos 2019'!Print_Area</vt:lpstr>
      <vt:lpstr>'Contratos 2019'!Títulos_a_imprimir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Silvia</cp:lastModifiedBy>
  <dcterms:created xsi:type="dcterms:W3CDTF">2019-04-02T22:09:04Z</dcterms:created>
  <dcterms:modified xsi:type="dcterms:W3CDTF">2019-06-12T00:34:43Z</dcterms:modified>
</cp:coreProperties>
</file>